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8 NPO\1 výzva\"/>
    </mc:Choice>
  </mc:AlternateContent>
  <xr:revisionPtr revIDLastSave="0" documentId="13_ncr:1_{0587EC8C-61C2-4085-93E4-1144CBF25C6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P13" i="1"/>
  <c r="O9" i="1"/>
  <c r="O10" i="1"/>
  <c r="S9" i="1"/>
  <c r="R10" i="1"/>
  <c r="S10" i="1"/>
  <c r="R7" i="1"/>
  <c r="O7" i="1"/>
  <c r="Q13" i="1" l="1"/>
  <c r="S7" i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<sst xmlns="http://schemas.openxmlformats.org/spreadsheetml/2006/main" count="52" uniqueCount="45">
  <si>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</si>
  <si>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</si>
  <si>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</si>
  <si>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</si>
  <si>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</si>
  <si>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</si>
  <si>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</si>
  <si>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</si>
  <si>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</si>
  <si>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</si>
  <si>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</si>
  <si>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</si>
  <si>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38651000-3 - Fotografické přístroje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</si>
  <si>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</si>
  <si>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</si>
  <si>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</si>
  <si>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</si>
  <si>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</si>
  <si>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</si>
  <si>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</si>
  <si>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</si>
  <si>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</si>
  <si>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</si>
  <si>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</si>
  <si>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</si>
  <si>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</si>
  <si>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</si>
  <si>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</si>
  <si>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</si>
  <si>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</si>
  <si>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</si>
  <si>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</si>
  <si>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Termín dodání</t>
  </si>
  <si>
    <t>Příloha č. 2 Kupní smlouvy - technická specifikace
Audiovizuální technika (II.) 008 - 2023</t>
  </si>
  <si>
    <t>do 30.6.2023</t>
  </si>
  <si>
    <t>Mgr. Sabina Mattová, Ph.D.,
Tel.: 702 020 897</t>
  </si>
  <si>
    <t>Sedláčkova 15, 
301 00 Plzeň, 
Fakulta filozofická - Katedra archeologie,
4. NP - místnost SP 401</t>
  </si>
  <si>
    <t>Společná faktura</t>
  </si>
  <si>
    <t>Národní plán obnovy pro oblast vysokých škol pro roky 2022–2024
Registrační číslo projektu: NPO_ZČU_MSMT-16584/2022
Specifický cíl A: Transformace formy a obsahu VŠ vzdělávání
Specifický cíl A3: Tvorba nových profesně zaměřených studijních programů</t>
  </si>
  <si>
    <t>Fotoaparát s příslušenstvím</t>
  </si>
  <si>
    <t>Kompatibilní objektiv s pol.č. 1</t>
  </si>
  <si>
    <t>Kompatibilní s pol.č. 1.
Pevná ohnisková vzdálenost (eqv. 35 mm) 100 mm.
Světelnost pevného objektivu: 2,8, maximální clona (F): 32, konstrukce objektivu: 15 členů / 12 skupin.
Požadován stabilizátor optický, délka objektivu: 123 mm, počet lamel clony: 9, minimální zaostřovací vzdálenost: 30,5 cm.
Hmotnost maximálně: 630 g, utěsnění proti prachu a vlhkosti.</t>
  </si>
  <si>
    <t>Makro objektiv ke stávajícímu fotoaparátu</t>
  </si>
  <si>
    <t>Požadovaný typ bajonetu: Canon EF (nutné pro kompatibilitu s již zakoupenými fotoaparáty a objektivy).
Optický zoom min.: 2,18 x.
Minimální ohnisková vzdálenost: 16 mm.
Maximální ohnisková vzdálenost: 35 mm.
Světelnost objektivu zoom: 2,8.
Maximální clona (F): 22.
Počet lamel clony: 9.
Vhodný pro formát snímače: Full Frame.
Typ objektivu: Zoom.
Zaostřování:
Minimální zaostřovací vzdálenost: 28 cm.
Hmotnost maximálně: 800 g.
Utěsnění proto prachu a vlhkosti.</t>
  </si>
  <si>
    <t>Formát snímače: Full Frame / FX, požadované maximální rozlišení: 26 Mpx.
Rozlišení fotografií minimálně: 6240 x 4160, obrazový snímač: CMOS.
Požadovaný poměr stran snímku: 1:1, 3:2, 4:3, automatické čištění snímače.
Poměr stran snímače: 3:2, nepožadujeme stabilizátor snímače.
Typ bajonetu: crop faktor 1 x, zaostřování - Počet AF bodů minimálně: 45.
Požadované způsoby měření expozice min.: Zónové, Středové, Bodové, Matrix.
Korekce expozice ± 5 EV po 1/3 EV, možnost Blokování AE.
ISO - minimální citlivost 100, ISO - maximální citlivost 40000.
Typ závěrky je požadována mechanická.
Nejdelší expoziční čas: 30, nejkratší expoziční čas 1/4000.
Bulb: ano.
Požadované expoziční režimy min.: automatický, Portrét, Priorita Času, Manuální, Priorita Clony.
Histogram: ano.
Rychlost sériového snímání minimálně: 6,5 sn./s, programovatelná prodleva samospouště 10, 2, 5.
Scénické režimy min.: Automatický, standardní, portrét, krajina, jemné detaily, neutrální, věrný, monochromatický a uživatelem definovaný (3x).
HDR:  ano.
Datové razítko: ano.
Vyvážení bílé barvy: automatické / přednastavené hodnoty / ruční kalibrace / v Kelvinech.
Typ hledáčku: optický, pokrytí hledáčku minimálně: 98 %, dioptrická korekce: -3 až +1.
Zvětšení hledáčku min.:  0,71 x.
LCD:
Velikost displeje min. 3", rozlišení displeje v bodech min. 1040000.
Požadován: živý náhled (Live View), dotykový displej, výklopný displej, stavový displej.
Blesk:
Synchronizační čas blesku (X-sync) minimálně: 1/180, korekce zábleskové expozice: ± 3 EV po 1/3 EV, ± 3 EV po 1/2 EV.
Možnost připojení externího blesku: ano.
Hot-shoe.
Vsokorychlostní synchronizace blesku: ano.
Záznam:
Typ paměťového media: SD / SDHC / SDXC (UHS-I), formáty souborů RAW, rozlišení videa min. Full HD (1920×1080).
Audiozáznam: ano.
Bracketing: ano.
Časosběrné snímání: ano.
Počet audio kanálů: 2.0.
Integrovaný GPS: ano.
Video formát: MPEG-4, AVC/H.264.
Stereo zvuk: ano.
Dálková spoušť:  kabelová, bezdrátová.
Wi-Fi.
Výdrž baterie (sn.) min. 1200 snímků, nabíječka a akumulátor v ceně. 
Požadované rozhraní min.: USB, HDMI, vstup na mikrofon.
Hmotnost maximálně: 780 g.
Utěsnění proti prachu a vlhkosti.
Včetně: stativu k fotoaparátu 1x, brašny k fotoaparátu 1x.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</si>
</sst>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0" fontId="12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7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12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7" fillId="3" borderId="16" xfId="0" applyFont="1" applyFill="1" applyBorder="1" applyAlignment="1">
      <alignment horizontal="left" vertical="center" wrapText="1" inden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horizontal="center" vertical="center" wrapText="1"/>
    </xf>
    <xf numFmtId="49" fontId="11" fillId="3" borderId="14" xfId="0" applyNumberFormat="1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4" fontId="7" fillId="3" borderId="16" xfId="0" applyNumberFormat="1" applyFont="1" applyFill="1" applyBorder="1" applyAlignment="1">
      <alignment horizontal="right" vertical="center" indent="1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0"/>
  <sheetViews>
    <sheetView tabSelected="1" zoomScale="55" zoomScaleNormal="55" workbookViewId="0">
      <selection activeCell="F7" sqref="F7:F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54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63.140625" customWidth="1"/>
    <col min="12" max="12" width="28.28515625" customWidth="1"/>
    <col min="13" max="13" width="35.140625" style="1" customWidth="1"/>
    <col min="14" max="14" width="18.28515625" style="1" customWidth="1"/>
    <col min="15" max="15" width="22.140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62" t="s">
        <v>33</v>
      </c>
      <c r="C1" s="62"/>
      <c r="D1" s="62"/>
      <c r="E1" s="62"/>
      <c r="G1" s="39"/>
    </row>
    <row r="2" spans="1:21" ht="42" customHeight="1" x14ac:dyDescent="0.25">
      <c r="C2"/>
      <c r="D2" s="11"/>
      <c r="E2" s="5"/>
      <c r="F2" s="6"/>
      <c r="G2" s="63"/>
      <c r="H2" s="63"/>
      <c r="I2" s="63"/>
      <c r="J2" s="63"/>
      <c r="K2" s="63"/>
      <c r="L2" s="63"/>
      <c r="M2" s="63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3"/>
      <c r="H3" s="63"/>
      <c r="I3" s="63"/>
      <c r="J3" s="63"/>
      <c r="K3" s="63"/>
      <c r="L3" s="63"/>
      <c r="M3" s="63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8" t="s">
        <v>5</v>
      </c>
      <c r="H6" s="38" t="s">
        <v>27</v>
      </c>
      <c r="I6" s="33" t="s">
        <v>17</v>
      </c>
      <c r="J6" s="33" t="s">
        <v>18</v>
      </c>
      <c r="K6" s="23" t="s">
        <v>31</v>
      </c>
      <c r="L6" s="35" t="s">
        <v>19</v>
      </c>
      <c r="M6" s="33" t="s">
        <v>20</v>
      </c>
      <c r="N6" s="23" t="s">
        <v>32</v>
      </c>
      <c r="O6" s="33" t="s">
        <v>21</v>
      </c>
      <c r="P6" s="23" t="s">
        <v>6</v>
      </c>
      <c r="Q6" s="24" t="s">
        <v>7</v>
      </c>
      <c r="R6" s="61" t="s">
        <v>8</v>
      </c>
      <c r="S6" s="61" t="s">
        <v>9</v>
      </c>
      <c r="T6" s="33" t="s">
        <v>22</v>
      </c>
      <c r="U6" s="33" t="s">
        <v>23</v>
      </c>
    </row>
    <row r="7" spans="1:21" ht="408.75" customHeight="1" thickTop="1" x14ac:dyDescent="0.25">
      <c r="A7" s="25"/>
      <c r="B7" s="82">
        <v>1</v>
      </c>
      <c r="C7" s="74" t="s">
        <v>39</v>
      </c>
      <c r="D7" s="85">
        <v>1</v>
      </c>
      <c r="E7" s="87" t="s">
        <v>29</v>
      </c>
      <c r="F7" s="89" t="s">
        <v>44</v>
      </c>
      <c r="G7" s="111"/>
      <c r="H7" s="91" t="s">
        <v>28</v>
      </c>
      <c r="I7" s="74" t="s">
        <v>37</v>
      </c>
      <c r="J7" s="77" t="s">
        <v>30</v>
      </c>
      <c r="K7" s="74" t="s">
        <v>38</v>
      </c>
      <c r="L7" s="74" t="s">
        <v>35</v>
      </c>
      <c r="M7" s="97" t="s">
        <v>36</v>
      </c>
      <c r="N7" s="100" t="s">
        <v>34</v>
      </c>
      <c r="O7" s="107">
        <f>D7*P7</f>
        <v>29339</v>
      </c>
      <c r="P7" s="109">
        <v>29339</v>
      </c>
      <c r="Q7" s="115"/>
      <c r="R7" s="103">
        <f>D7*Q7</f>
        <v>0</v>
      </c>
      <c r="S7" s="105" t="str">
        <f t="shared" ref="S7" si="0">IF(ISNUMBER(Q7), IF(Q7&gt;P7,"NEVYHOVUJE","VYHOVUJE")," ")</f>
        <v xml:space="preserve"> </v>
      </c>
      <c r="T7" s="87"/>
      <c r="U7" s="87" t="s">
        <v>12</v>
      </c>
    </row>
    <row r="8" spans="1:21" ht="315" customHeight="1" x14ac:dyDescent="0.25">
      <c r="A8" s="25"/>
      <c r="B8" s="83"/>
      <c r="C8" s="84"/>
      <c r="D8" s="86"/>
      <c r="E8" s="88"/>
      <c r="F8" s="90"/>
      <c r="G8" s="112"/>
      <c r="H8" s="92"/>
      <c r="I8" s="75"/>
      <c r="J8" s="78"/>
      <c r="K8" s="75"/>
      <c r="L8" s="75"/>
      <c r="M8" s="98"/>
      <c r="N8" s="101"/>
      <c r="O8" s="108"/>
      <c r="P8" s="110"/>
      <c r="Q8" s="116"/>
      <c r="R8" s="104"/>
      <c r="S8" s="106"/>
      <c r="T8" s="93"/>
      <c r="U8" s="88"/>
    </row>
    <row r="9" spans="1:21" ht="123" customHeight="1" x14ac:dyDescent="0.25">
      <c r="A9" s="25"/>
      <c r="B9" s="40">
        <v>2</v>
      </c>
      <c r="C9" s="58" t="s">
        <v>40</v>
      </c>
      <c r="D9" s="41">
        <v>1</v>
      </c>
      <c r="E9" s="42" t="s">
        <v>29</v>
      </c>
      <c r="F9" s="43" t="s">
        <v>41</v>
      </c>
      <c r="G9" s="113"/>
      <c r="H9" s="44" t="s">
        <v>28</v>
      </c>
      <c r="I9" s="75"/>
      <c r="J9" s="78"/>
      <c r="K9" s="80"/>
      <c r="L9" s="95"/>
      <c r="M9" s="98"/>
      <c r="N9" s="101"/>
      <c r="O9" s="45">
        <f>D9*P9</f>
        <v>24380</v>
      </c>
      <c r="P9" s="46">
        <v>24380</v>
      </c>
      <c r="Q9" s="117"/>
      <c r="R9" s="47">
        <f>D9*Q9</f>
        <v>0</v>
      </c>
      <c r="S9" s="48" t="str">
        <f t="shared" ref="S9:S10" si="1">IF(ISNUMBER(Q9), IF(Q9&gt;P9,"NEVYHOVUJE","VYHOVUJE")," ")</f>
        <v xml:space="preserve"> </v>
      </c>
      <c r="T9" s="93"/>
      <c r="U9" s="42" t="s">
        <v>13</v>
      </c>
    </row>
    <row r="10" spans="1:21" ht="231.75" customHeight="1" thickBot="1" x14ac:dyDescent="0.3">
      <c r="A10" s="25"/>
      <c r="B10" s="49">
        <v>3</v>
      </c>
      <c r="C10" s="59" t="s">
        <v>42</v>
      </c>
      <c r="D10" s="50">
        <v>1</v>
      </c>
      <c r="E10" s="51" t="s">
        <v>29</v>
      </c>
      <c r="F10" s="52" t="s">
        <v>43</v>
      </c>
      <c r="G10" s="114"/>
      <c r="H10" s="53" t="s">
        <v>28</v>
      </c>
      <c r="I10" s="76"/>
      <c r="J10" s="79"/>
      <c r="K10" s="81"/>
      <c r="L10" s="96"/>
      <c r="M10" s="99"/>
      <c r="N10" s="102"/>
      <c r="O10" s="54">
        <f>D10*P10</f>
        <v>46520</v>
      </c>
      <c r="P10" s="55">
        <v>46520</v>
      </c>
      <c r="Q10" s="118"/>
      <c r="R10" s="56">
        <f>D10*Q10</f>
        <v>0</v>
      </c>
      <c r="S10" s="57" t="str">
        <f t="shared" si="1"/>
        <v xml:space="preserve"> </v>
      </c>
      <c r="T10" s="94"/>
      <c r="U10" s="51" t="s">
        <v>13</v>
      </c>
    </row>
    <row r="11" spans="1:21" ht="13.5" customHeight="1" thickTop="1" thickBot="1" x14ac:dyDescent="0.3">
      <c r="C11"/>
      <c r="D11"/>
      <c r="E11"/>
      <c r="F11"/>
      <c r="G11"/>
      <c r="H11"/>
      <c r="I11"/>
      <c r="J11"/>
      <c r="M11"/>
      <c r="N11"/>
      <c r="O11"/>
      <c r="R11" s="36"/>
    </row>
    <row r="12" spans="1:21" ht="49.5" customHeight="1" thickTop="1" thickBot="1" x14ac:dyDescent="0.3">
      <c r="B12" s="69" t="s">
        <v>26</v>
      </c>
      <c r="C12" s="70"/>
      <c r="D12" s="70"/>
      <c r="E12" s="70"/>
      <c r="F12" s="70"/>
      <c r="G12" s="70"/>
      <c r="H12" s="60"/>
      <c r="I12" s="26"/>
      <c r="J12" s="26"/>
      <c r="K12" s="26"/>
      <c r="L12" s="7"/>
      <c r="M12" s="7"/>
      <c r="N12" s="27"/>
      <c r="O12" s="27"/>
      <c r="P12" s="28" t="s">
        <v>10</v>
      </c>
      <c r="Q12" s="71" t="s">
        <v>11</v>
      </c>
      <c r="R12" s="72"/>
      <c r="S12" s="73"/>
      <c r="T12" s="21"/>
      <c r="U12" s="29"/>
    </row>
    <row r="13" spans="1:21" ht="53.25" customHeight="1" thickTop="1" thickBot="1" x14ac:dyDescent="0.3">
      <c r="B13" s="68" t="s">
        <v>24</v>
      </c>
      <c r="C13" s="68"/>
      <c r="D13" s="68"/>
      <c r="E13" s="68"/>
      <c r="F13" s="68"/>
      <c r="G13" s="68"/>
      <c r="H13" s="68"/>
      <c r="I13" s="30"/>
      <c r="L13" s="11"/>
      <c r="M13" s="11"/>
      <c r="N13" s="31"/>
      <c r="O13" s="31"/>
      <c r="P13" s="32">
        <f>SUM(O7:O10)</f>
        <v>100239</v>
      </c>
      <c r="Q13" s="64">
        <f>SUM(R7:R10)</f>
        <v>0</v>
      </c>
      <c r="R13" s="65"/>
      <c r="S13" s="66"/>
    </row>
    <row r="14" spans="1:21" ht="15.75" thickTop="1" x14ac:dyDescent="0.25">
      <c r="B14" s="67" t="s">
        <v>25</v>
      </c>
      <c r="C14" s="67"/>
      <c r="D14" s="67"/>
      <c r="E14" s="67"/>
      <c r="F14" s="67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PsqfFbHF8uOkK6hKgDbZZkrz3ZsSzSeUgbU7a7Bhnn5b+I5gD1Bp919S0CBr8cH3IB+9Cl9ULfNAd2naMScQWw==" saltValue="1pRyb3VDgKKjyUPA6sKoVA==" spinCount="100000" sheet="1" objects="1" scenarios="1"/>
  <mergeCells count="27">
    <mergeCell ref="H7:H8"/>
    <mergeCell ref="O7:O8"/>
    <mergeCell ref="P7:P8"/>
    <mergeCell ref="Q7:Q8"/>
    <mergeCell ref="T7:T10"/>
    <mergeCell ref="L7:L10"/>
    <mergeCell ref="M7:M10"/>
    <mergeCell ref="N7:N10"/>
    <mergeCell ref="R7:R8"/>
    <mergeCell ref="S7:S8"/>
    <mergeCell ref="U7:U8"/>
    <mergeCell ref="B1:E1"/>
    <mergeCell ref="G2:M3"/>
    <mergeCell ref="Q13:S13"/>
    <mergeCell ref="B14:F14"/>
    <mergeCell ref="B13:H13"/>
    <mergeCell ref="B12:G12"/>
    <mergeCell ref="Q12:S12"/>
    <mergeCell ref="I7:I10"/>
    <mergeCell ref="J7:J10"/>
    <mergeCell ref="K7:K10"/>
    <mergeCell ref="B7:B8"/>
    <mergeCell ref="C7:C8"/>
    <mergeCell ref="D7:D8"/>
    <mergeCell ref="E7:E8"/>
    <mergeCell ref="F7:F8"/>
    <mergeCell ref="G7:G8"/>
  </mergeCells>
  <conditionalFormatting sqref="D7 D9:D10">
    <cfRule type="containsBlanks" dxfId="6" priority="1">
      <formula>LEN(TRIM(D7))=0</formula>
    </cfRule>
  </conditionalFormatting>
  <conditionalFormatting sqref="G7:H7 G9:H10 Q7 Q9:Q10">
    <cfRule type="notContainsBlanks" dxfId="5" priority="41">
      <formula>LEN(TRIM(G7))&gt;0</formula>
    </cfRule>
  </conditionalFormatting>
  <conditionalFormatting sqref="G7:H7 G9:H10">
    <cfRule type="notContainsBlanks" dxfId="4" priority="40">
      <formula>LEN(TRIM(G7))&gt;0</formula>
    </cfRule>
  </conditionalFormatting>
  <conditionalFormatting sqref="G7:H7 Q7 G9:H10 Q9:Q10">
    <cfRule type="notContainsBlanks" dxfId="3" priority="42">
      <formula>LEN(TRIM(G7))&gt;0</formula>
    </cfRule>
    <cfRule type="containsBlanks" dxfId="2" priority="44">
      <formula>LEN(TRIM(G7))=0</formula>
    </cfRule>
  </conditionalFormatting>
  <conditionalFormatting sqref="S7 S9:S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 E9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2023-04-20T10:11:03Z</dcterms:modified>
</cp:coreProperties>
</file>